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3E3B80FF-C311-4871-81C4-F0CFFC662F58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G12" i="12"/>
  <c r="G12" i="13"/>
  <c r="G12" i="14"/>
  <c r="G12" i="15"/>
  <c r="G12" i="16"/>
  <c r="G12" i="9"/>
  <c r="G13" i="7"/>
  <c r="G11" i="5"/>
  <c r="G13" i="17"/>
  <c r="G12" i="17"/>
  <c r="F12" i="11"/>
  <c r="G11" i="11"/>
  <c r="F12" i="10"/>
  <c r="G11" i="10"/>
  <c r="F13" i="9"/>
  <c r="G11" i="9"/>
  <c r="F12" i="8"/>
  <c r="G11" i="8"/>
  <c r="G14" i="7"/>
  <c r="G12" i="7"/>
  <c r="G11" i="7"/>
  <c r="F12" i="6"/>
  <c r="G11" i="6"/>
  <c r="F13" i="5"/>
  <c r="G12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<sst xmlns="http://schemas.openxmlformats.org/spreadsheetml/2006/main" count="232" uniqueCount="53">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</sst>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F15" sqref="F15"/>
    </sheetView>
  </sheetViews>
  <sheetFormatPr defaultRowHeight="14.6" x14ac:dyDescent="0.4"/>
  <cols>
    <col min="2" max="2" width="24.15234375" customWidth="1"/>
    <col min="3" max="3" width="20.69140625" customWidth="1"/>
    <col min="4" max="4" width="19.15234375" customWidth="1"/>
    <col min="5" max="5" width="25.53515625" customWidth="1"/>
    <col min="6" max="6" width="26" customWidth="1"/>
    <col min="7" max="7" width="17.53515625" customWidth="1"/>
  </cols>
  <sheetData>
    <row r="2" spans="1:8" x14ac:dyDescent="0.4">
      <c r="B2" s="20" t="s">
        <v>0</v>
      </c>
      <c r="C2" s="20"/>
      <c r="D2" s="20"/>
    </row>
    <row r="5" spans="1:8" x14ac:dyDescent="0.4">
      <c r="B5" s="21" t="s">
        <v>1</v>
      </c>
      <c r="C5" s="21"/>
      <c r="D5" s="21"/>
      <c r="E5" s="21"/>
      <c r="F5" s="21"/>
      <c r="G5" s="21"/>
      <c r="H5" s="21"/>
    </row>
    <row r="6" spans="1:8" x14ac:dyDescent="0.4">
      <c r="B6" s="21" t="s">
        <v>2</v>
      </c>
      <c r="C6" s="21"/>
      <c r="D6" s="21"/>
      <c r="E6" s="21"/>
      <c r="F6" s="21"/>
      <c r="G6" s="21"/>
      <c r="H6" s="8"/>
    </row>
    <row r="8" spans="1:8" x14ac:dyDescent="0.4">
      <c r="B8" s="20" t="s">
        <v>3</v>
      </c>
      <c r="C8" s="20"/>
      <c r="D8" s="20"/>
      <c r="E8" s="20"/>
      <c r="F8" s="20"/>
      <c r="G8" s="20"/>
    </row>
    <row r="10" spans="1:8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4">
      <c r="B12" s="10">
        <v>1.63</v>
      </c>
      <c r="C12" s="10">
        <v>18</v>
      </c>
      <c r="D12" s="10">
        <v>33</v>
      </c>
      <c r="E12" s="11">
        <v>0</v>
      </c>
      <c r="F12" s="11">
        <v>12</v>
      </c>
      <c r="G12" s="12">
        <f>SUM(B12:F12)</f>
        <v>64.63</v>
      </c>
    </row>
    <row r="13" spans="1:8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F13" sqref="F13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45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9</v>
      </c>
      <c r="C11" s="2" t="s">
        <v>28</v>
      </c>
      <c r="D11" s="2" t="s">
        <v>22</v>
      </c>
      <c r="E11" s="5">
        <v>35</v>
      </c>
      <c r="F11" s="3">
        <v>820</v>
      </c>
      <c r="G11" s="2">
        <f>F11/E11</f>
        <v>23.428571428571427</v>
      </c>
    </row>
    <row r="12" spans="2:8" x14ac:dyDescent="0.4">
      <c r="B12" s="5">
        <v>10</v>
      </c>
      <c r="C12" s="2" t="s">
        <v>28</v>
      </c>
      <c r="D12" s="2" t="s">
        <v>20</v>
      </c>
      <c r="E12" s="5">
        <v>20</v>
      </c>
      <c r="F12" s="3">
        <v>700</v>
      </c>
      <c r="G12" s="2">
        <f t="shared" ref="G12" si="0">F12/E12</f>
        <v>35</v>
      </c>
    </row>
    <row r="13" spans="2:8" x14ac:dyDescent="0.4">
      <c r="F13" s="4">
        <f>SUM(F11:F12)</f>
        <v>1520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workbookViewId="0">
      <selection activeCell="F15" sqref="F15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44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16</v>
      </c>
      <c r="C11" s="2" t="s">
        <v>29</v>
      </c>
      <c r="D11" s="2" t="s">
        <v>22</v>
      </c>
      <c r="E11" s="5">
        <v>30</v>
      </c>
      <c r="F11" s="3">
        <v>645</v>
      </c>
      <c r="G11" s="2">
        <f>F11/E11</f>
        <v>21.5</v>
      </c>
    </row>
    <row r="12" spans="2:8" x14ac:dyDescent="0.4">
      <c r="B12" s="5">
        <v>17</v>
      </c>
      <c r="C12" s="2" t="s">
        <v>29</v>
      </c>
      <c r="D12" s="2" t="s">
        <v>23</v>
      </c>
      <c r="E12" s="5">
        <v>25</v>
      </c>
      <c r="F12" s="3">
        <v>485</v>
      </c>
      <c r="G12" s="2">
        <f t="shared" ref="G12:G14" si="0">F12/E12</f>
        <v>19.399999999999999</v>
      </c>
    </row>
    <row r="13" spans="2:8" x14ac:dyDescent="0.4">
      <c r="B13" s="5">
        <v>18</v>
      </c>
      <c r="C13" s="2" t="s">
        <v>29</v>
      </c>
      <c r="D13" s="2" t="s">
        <v>30</v>
      </c>
      <c r="E13" s="5">
        <v>30</v>
      </c>
      <c r="F13" s="3">
        <v>475</v>
      </c>
      <c r="G13" s="2">
        <f t="shared" si="0"/>
        <v>15.833333333333334</v>
      </c>
    </row>
    <row r="14" spans="2:8" x14ac:dyDescent="0.4">
      <c r="B14" s="5">
        <v>19</v>
      </c>
      <c r="C14" s="2" t="s">
        <v>29</v>
      </c>
      <c r="D14" s="2" t="s">
        <v>31</v>
      </c>
      <c r="E14" s="5">
        <v>16</v>
      </c>
      <c r="F14" s="3">
        <v>100</v>
      </c>
      <c r="G14" s="2">
        <f t="shared" si="0"/>
        <v>6.25</v>
      </c>
    </row>
    <row r="15" spans="2:8" x14ac:dyDescent="0.4">
      <c r="F15" s="4">
        <f>SUM(F11:F14)</f>
        <v>1705</v>
      </c>
      <c r="G15" s="2"/>
    </row>
    <row r="25" spans="5:5" x14ac:dyDescent="0.4">
      <c r="E25" s="1"/>
    </row>
    <row r="26" spans="5:5" x14ac:dyDescent="0.4">
      <c r="E26" s="1"/>
    </row>
    <row r="27" spans="5:5" x14ac:dyDescent="0.4">
      <c r="E27" s="1"/>
    </row>
    <row r="28" spans="5:5" x14ac:dyDescent="0.4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43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22</v>
      </c>
      <c r="C11" s="2" t="s">
        <v>30</v>
      </c>
      <c r="D11" s="2" t="s">
        <v>22</v>
      </c>
      <c r="E11" s="5">
        <v>50</v>
      </c>
      <c r="F11" s="3">
        <v>1500</v>
      </c>
      <c r="G11" s="2">
        <f>F11/E11</f>
        <v>30</v>
      </c>
    </row>
    <row r="12" spans="2:8" x14ac:dyDescent="0.4">
      <c r="F12" s="4">
        <f>SUM(F11:F11)</f>
        <v>1500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F13" sqref="F13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42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13</v>
      </c>
      <c r="C11" s="2" t="s">
        <v>32</v>
      </c>
      <c r="D11" s="2" t="s">
        <v>22</v>
      </c>
      <c r="E11" s="5">
        <v>50</v>
      </c>
      <c r="F11" s="3">
        <v>180</v>
      </c>
      <c r="G11" s="2">
        <f>F11/E11</f>
        <v>3.6</v>
      </c>
    </row>
    <row r="12" spans="2:8" x14ac:dyDescent="0.4">
      <c r="B12" s="5">
        <v>14</v>
      </c>
      <c r="C12" s="2" t="s">
        <v>33</v>
      </c>
      <c r="D12" s="2" t="s">
        <v>22</v>
      </c>
      <c r="E12" s="5">
        <v>35</v>
      </c>
      <c r="F12" s="3">
        <v>120</v>
      </c>
      <c r="G12" s="2">
        <f t="shared" ref="G12" si="0">F12/E12</f>
        <v>3.4285714285714284</v>
      </c>
    </row>
    <row r="13" spans="2:8" x14ac:dyDescent="0.4">
      <c r="F13" s="4">
        <f>SUM(F11:F12)</f>
        <v>300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41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23</v>
      </c>
      <c r="C11" s="2" t="s">
        <v>34</v>
      </c>
      <c r="D11" s="2" t="s">
        <v>22</v>
      </c>
      <c r="E11" s="5">
        <v>45</v>
      </c>
      <c r="F11" s="3">
        <v>865</v>
      </c>
      <c r="G11" s="2">
        <f>F11/E11</f>
        <v>19.222222222222221</v>
      </c>
    </row>
    <row r="12" spans="2:8" x14ac:dyDescent="0.4">
      <c r="F12" s="4">
        <f>SUM(F11:F11)</f>
        <v>865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2"/>
  <sheetViews>
    <sheetView workbookViewId="0">
      <selection activeCell="F18" sqref="F18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40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24</v>
      </c>
      <c r="C11" s="2" t="s">
        <v>35</v>
      </c>
      <c r="D11" s="2" t="s">
        <v>22</v>
      </c>
      <c r="E11" s="5">
        <v>35</v>
      </c>
      <c r="F11" s="3">
        <v>810</v>
      </c>
      <c r="G11" s="2">
        <f>F11/E11</f>
        <v>23.142857142857142</v>
      </c>
    </row>
    <row r="12" spans="2:8" x14ac:dyDescent="0.4">
      <c r="F12" s="4">
        <f>SUM(F11:F11)</f>
        <v>810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F12" sqref="F12"/>
    </sheetView>
  </sheetViews>
  <sheetFormatPr defaultRowHeight="14.6" x14ac:dyDescent="0.4"/>
  <cols>
    <col min="1" max="1" width="8" bestFit="1" customWidth="1"/>
    <col min="2" max="2" width="25.15234375" customWidth="1"/>
    <col min="3" max="3" width="19.53515625" customWidth="1"/>
    <col min="4" max="4" width="19.3828125" customWidth="1"/>
    <col min="5" max="5" width="24" customWidth="1"/>
    <col min="6" max="6" width="24.3828125" customWidth="1"/>
    <col min="7" max="7" width="22.691406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52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2.4500000000000002</v>
      </c>
      <c r="C12" s="10">
        <v>18</v>
      </c>
      <c r="D12" s="10">
        <v>33</v>
      </c>
      <c r="E12" s="11">
        <v>0</v>
      </c>
      <c r="F12" s="11">
        <v>12</v>
      </c>
      <c r="G12" s="14">
        <f>SUM(B12:F12)</f>
        <v>65.45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F13" sqref="F13"/>
    </sheetView>
  </sheetViews>
  <sheetFormatPr defaultRowHeight="14.6" x14ac:dyDescent="0.4"/>
  <cols>
    <col min="2" max="2" width="24.53515625" customWidth="1"/>
    <col min="3" max="3" width="20.3828125" customWidth="1"/>
    <col min="4" max="4" width="19.69140625" customWidth="1"/>
    <col min="5" max="6" width="22.535156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  <c r="G5" s="21"/>
    </row>
    <row r="6" spans="1:7" x14ac:dyDescent="0.4">
      <c r="B6" s="21" t="s">
        <v>2</v>
      </c>
      <c r="C6" s="21"/>
      <c r="D6" s="21"/>
      <c r="E6" s="21"/>
      <c r="F6" s="21"/>
      <c r="G6" s="8"/>
    </row>
    <row r="8" spans="1:7" x14ac:dyDescent="0.4">
      <c r="B8" s="20" t="s">
        <v>51</v>
      </c>
      <c r="C8" s="20"/>
      <c r="D8" s="20"/>
      <c r="E8" s="20"/>
      <c r="F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3.1</v>
      </c>
      <c r="C12" s="10">
        <v>18</v>
      </c>
      <c r="D12" s="10">
        <v>33</v>
      </c>
      <c r="E12" s="11">
        <v>0</v>
      </c>
      <c r="F12" s="11">
        <v>12</v>
      </c>
      <c r="G12" s="14">
        <f>SUM(B12:F12)</f>
        <v>66.099999999999994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F13" sqref="F13"/>
    </sheetView>
  </sheetViews>
  <sheetFormatPr defaultRowHeight="14.6" x14ac:dyDescent="0.4"/>
  <cols>
    <col min="2" max="2" width="25.69140625" customWidth="1"/>
    <col min="3" max="3" width="21.53515625" customWidth="1"/>
    <col min="4" max="4" width="18.15234375" customWidth="1"/>
    <col min="5" max="5" width="24.53515625" customWidth="1"/>
    <col min="6" max="6" width="22.38281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50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1.63</v>
      </c>
      <c r="C12" s="10">
        <v>18</v>
      </c>
      <c r="D12" s="10">
        <v>33</v>
      </c>
      <c r="E12" s="11">
        <v>0</v>
      </c>
      <c r="F12" s="11">
        <v>12</v>
      </c>
      <c r="G12" s="14">
        <f>SUM(B12:F12)</f>
        <v>64.63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workbookViewId="0">
      <selection activeCell="F13" sqref="F13"/>
    </sheetView>
  </sheetViews>
  <sheetFormatPr defaultRowHeight="14.6" x14ac:dyDescent="0.4"/>
  <cols>
    <col min="2" max="2" width="25.84375" customWidth="1"/>
    <col min="3" max="3" width="21.3828125" customWidth="1"/>
    <col min="4" max="4" width="19.84375" customWidth="1"/>
    <col min="5" max="5" width="22.53515625" customWidth="1"/>
    <col min="6" max="7" width="22.38281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49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2.4500000000000002</v>
      </c>
      <c r="C12" s="10">
        <v>18</v>
      </c>
      <c r="D12" s="10">
        <v>33</v>
      </c>
      <c r="E12" s="11">
        <v>0</v>
      </c>
      <c r="F12" s="11">
        <v>12</v>
      </c>
      <c r="G12" s="14">
        <f>SUM(B12:F12)</f>
        <v>65.45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F13" sqref="F13"/>
    </sheetView>
  </sheetViews>
  <sheetFormatPr defaultRowHeight="14.6" x14ac:dyDescent="0.4"/>
  <cols>
    <col min="2" max="2" width="25" customWidth="1"/>
    <col min="3" max="3" width="21.3046875" customWidth="1"/>
    <col min="4" max="4" width="24.15234375" customWidth="1"/>
    <col min="5" max="5" width="25" customWidth="1"/>
    <col min="6" max="6" width="22" customWidth="1"/>
    <col min="7" max="7" width="16.304687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  <c r="G5" s="21"/>
    </row>
    <row r="6" spans="1:7" x14ac:dyDescent="0.4">
      <c r="B6" s="21" t="s">
        <v>2</v>
      </c>
      <c r="C6" s="21"/>
      <c r="D6" s="21"/>
      <c r="E6" s="21"/>
      <c r="F6" s="21"/>
      <c r="G6" s="8"/>
    </row>
    <row r="8" spans="1:7" x14ac:dyDescent="0.4">
      <c r="B8" s="20" t="s">
        <v>48</v>
      </c>
      <c r="C8" s="20"/>
      <c r="D8" s="20"/>
      <c r="E8" s="20"/>
      <c r="F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3.1</v>
      </c>
      <c r="C12" s="10">
        <v>18</v>
      </c>
      <c r="D12" s="10">
        <v>33</v>
      </c>
      <c r="E12" s="11">
        <v>0</v>
      </c>
      <c r="F12" s="11">
        <v>12</v>
      </c>
      <c r="G12" s="14">
        <f>SUM(B12:F12)</f>
        <v>66.099999999999994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0"/>
  <sheetViews>
    <sheetView workbookViewId="0">
      <selection activeCell="F20" sqref="F20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E8" t="s">
        <v>47</v>
      </c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</v>
      </c>
      <c r="C11" s="2" t="s">
        <v>16</v>
      </c>
      <c r="D11" s="2" t="s">
        <v>17</v>
      </c>
      <c r="E11" s="5">
        <v>55</v>
      </c>
      <c r="F11" s="3">
        <v>415</v>
      </c>
      <c r="G11" s="2">
        <f>F11/E11</f>
        <v>7.5454545454545459</v>
      </c>
    </row>
    <row r="12" spans="2:8" x14ac:dyDescent="0.4">
      <c r="B12" s="5">
        <v>3</v>
      </c>
      <c r="C12" s="2" t="s">
        <v>18</v>
      </c>
      <c r="D12" s="2" t="s">
        <v>17</v>
      </c>
      <c r="E12" s="5">
        <v>55</v>
      </c>
      <c r="F12" s="3">
        <v>540</v>
      </c>
      <c r="G12" s="2">
        <f t="shared" ref="G12:G19" si="0">F12/E12</f>
        <v>9.8181818181818183</v>
      </c>
    </row>
    <row r="13" spans="2:8" x14ac:dyDescent="0.4">
      <c r="B13" s="5">
        <v>4</v>
      </c>
      <c r="C13" s="2" t="s">
        <v>19</v>
      </c>
      <c r="D13" s="2" t="s">
        <v>17</v>
      </c>
      <c r="E13" s="5">
        <v>19</v>
      </c>
      <c r="F13" s="3">
        <v>260</v>
      </c>
      <c r="G13" s="2">
        <f t="shared" si="0"/>
        <v>13.684210526315789</v>
      </c>
    </row>
    <row r="14" spans="2:8" x14ac:dyDescent="0.4">
      <c r="B14" s="5">
        <v>5</v>
      </c>
      <c r="C14" s="2" t="s">
        <v>16</v>
      </c>
      <c r="D14" s="2" t="s">
        <v>20</v>
      </c>
      <c r="E14" s="5">
        <v>40</v>
      </c>
      <c r="F14" s="3">
        <v>360</v>
      </c>
      <c r="G14" s="2">
        <f t="shared" si="0"/>
        <v>9</v>
      </c>
    </row>
    <row r="15" spans="2:8" x14ac:dyDescent="0.4">
      <c r="B15" s="5">
        <v>7</v>
      </c>
      <c r="C15" s="2" t="s">
        <v>18</v>
      </c>
      <c r="D15" s="2" t="s">
        <v>20</v>
      </c>
      <c r="E15" s="5">
        <v>40</v>
      </c>
      <c r="F15" s="3">
        <v>380</v>
      </c>
      <c r="G15" s="2">
        <f t="shared" si="0"/>
        <v>9.5</v>
      </c>
    </row>
    <row r="16" spans="2:8" x14ac:dyDescent="0.4">
      <c r="B16" s="5">
        <v>11</v>
      </c>
      <c r="C16" s="2" t="s">
        <v>16</v>
      </c>
      <c r="D16" s="2" t="s">
        <v>17</v>
      </c>
      <c r="E16" s="5">
        <v>55</v>
      </c>
      <c r="F16" s="3">
        <v>430</v>
      </c>
      <c r="G16" s="2">
        <f t="shared" si="0"/>
        <v>7.8181818181818183</v>
      </c>
    </row>
    <row r="17" spans="2:7" x14ac:dyDescent="0.4">
      <c r="B17" s="5">
        <v>12</v>
      </c>
      <c r="C17" s="2" t="s">
        <v>18</v>
      </c>
      <c r="D17" s="2" t="s">
        <v>17</v>
      </c>
      <c r="E17" s="5">
        <v>19</v>
      </c>
      <c r="F17" s="3">
        <v>285</v>
      </c>
      <c r="G17" s="2">
        <f t="shared" si="0"/>
        <v>15</v>
      </c>
    </row>
    <row r="18" spans="2:7" x14ac:dyDescent="0.4">
      <c r="B18" s="5">
        <v>20</v>
      </c>
      <c r="C18" s="2" t="s">
        <v>21</v>
      </c>
      <c r="D18" s="2" t="s">
        <v>17</v>
      </c>
      <c r="E18" s="5">
        <v>19</v>
      </c>
      <c r="F18" s="3">
        <v>315</v>
      </c>
      <c r="G18" s="2">
        <f t="shared" si="0"/>
        <v>16.578947368421051</v>
      </c>
    </row>
    <row r="19" spans="2:7" x14ac:dyDescent="0.4">
      <c r="B19" s="5">
        <v>21</v>
      </c>
      <c r="C19" s="2" t="s">
        <v>21</v>
      </c>
      <c r="D19" s="2" t="s">
        <v>17</v>
      </c>
      <c r="E19" s="5">
        <v>19</v>
      </c>
      <c r="F19" s="3">
        <v>200</v>
      </c>
      <c r="G19" s="2">
        <f t="shared" si="0"/>
        <v>10.526315789473685</v>
      </c>
    </row>
    <row r="20" spans="2:7" x14ac:dyDescent="0.4">
      <c r="F20" s="4">
        <f>SUM(F11:F19)</f>
        <v>3185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workbookViewId="0">
      <selection activeCell="F13" sqref="F13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46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</v>
      </c>
      <c r="C11" s="2" t="s">
        <v>21</v>
      </c>
      <c r="D11" s="2" t="s">
        <v>22</v>
      </c>
      <c r="E11" s="5">
        <v>90</v>
      </c>
      <c r="F11" s="3">
        <v>1125</v>
      </c>
      <c r="G11" s="2">
        <f>F11/E11</f>
        <v>12.5</v>
      </c>
    </row>
    <row r="12" spans="2:8" x14ac:dyDescent="0.4">
      <c r="B12" s="5">
        <v>8</v>
      </c>
      <c r="C12" s="2" t="s">
        <v>21</v>
      </c>
      <c r="D12" s="2" t="s">
        <v>23</v>
      </c>
      <c r="E12" s="5">
        <v>30</v>
      </c>
      <c r="F12" s="3">
        <v>560</v>
      </c>
      <c r="G12" s="2">
        <f t="shared" ref="G12:G14" si="0">F12/E12</f>
        <v>18.666666666666668</v>
      </c>
    </row>
    <row r="13" spans="2:8" x14ac:dyDescent="0.4">
      <c r="B13" s="5" t="s">
        <v>24</v>
      </c>
      <c r="C13" s="2" t="s">
        <v>25</v>
      </c>
      <c r="D13" s="2" t="s">
        <v>22</v>
      </c>
      <c r="E13" s="5">
        <v>90</v>
      </c>
      <c r="F13" s="3">
        <v>1085</v>
      </c>
      <c r="G13" s="2">
        <f t="shared" si="0"/>
        <v>12.055555555555555</v>
      </c>
    </row>
    <row r="14" spans="2:8" x14ac:dyDescent="0.4">
      <c r="B14" s="5" t="s">
        <v>24</v>
      </c>
      <c r="C14" s="2" t="s">
        <v>26</v>
      </c>
      <c r="D14" s="2" t="s">
        <v>22</v>
      </c>
      <c r="E14" s="5">
        <v>90</v>
      </c>
      <c r="F14" s="3">
        <v>1085</v>
      </c>
      <c r="G14" s="2">
        <f t="shared" si="0"/>
        <v>12.055555555555555</v>
      </c>
    </row>
    <row r="15" spans="2:8" x14ac:dyDescent="0.4">
      <c r="F15" s="4">
        <f>SUM(F11:F14)</f>
        <v>3855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39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6</v>
      </c>
      <c r="C11" s="2" t="s">
        <v>27</v>
      </c>
      <c r="D11" s="2" t="s">
        <v>20</v>
      </c>
      <c r="E11" s="5">
        <v>12</v>
      </c>
      <c r="F11" s="3">
        <v>385</v>
      </c>
      <c r="G11" s="2">
        <f>F11/E11</f>
        <v>32.083333333333336</v>
      </c>
    </row>
    <row r="12" spans="2:8" x14ac:dyDescent="0.4">
      <c r="F12" s="4">
        <f>SUM(F11:F11)</f>
        <v>385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3D8280-513A-45FD-AAAC-73F1A6DEA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34B6A-EF93-48DB-863B-78C63F7C546E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3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2024-05-09T08:35:31Z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